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ortfoli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<sst xmlns="http://schemas.openxmlformats.org/spreadsheetml/2006/main" uniqueCount="21">
  <si>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Ticker</t>
  </si>
  <si>
    <t>Name</t>
  </si>
  <si>
    <t>Shares</t>
  </si>
  <si>
    <t>Cost Basis</t>
  </si>
  <si>
    <t>Current Price</t>
  </si>
  <si>
    <t>Market Value</t>
  </si>
  <si>
    <t>Gain/Loss</t>
  </si>
  <si>
    <t>Gain %</t>
  </si>
  <si>
    <t>Allocation %</t>
  </si>
  <si>
    <t>VTI</t>
  </si>
  <si>
    <t>Vanguard Total Market</t>
  </si>
  <si>
    <t>VXUS</t>
  </si>
  <si>
    <t>Vanguard Intl</t>
  </si>
  <si>
    <t>BND</t>
  </si>
  <si>
    <t>Vanguard Bond</t>
  </si>
  <si>
    <t>AAPL</t>
  </si>
  <si>
    <t>Apple</t>
  </si>
  <si>
    <t>MSFT</t>
  </si>
  <si>
    <t>Microsoft</t>
  </si>
  <si>
    <t>TOTAL</t>
  </si>
  <si>
    <t>DollarScout.com — Free Financial Tools</t>
  </si>
</sst>
</file>

<file path=xl/styles.xml><?xml version="1.0" encoding="utf-8"?>
<styleSheet xmlns="http://schemas.openxmlformats.org/spreadsheetml/2006/main">
  <numFmts count="2">
    <numFmt numFmtId="164" formatCode="$#,##0.00_-"/>
    <numFmt numFmtId="165" formatCode="0.0%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9"/>
      <color rgb="FF99999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B3D2A"/>
        <bgColor rgb="FF000000"/>
      </patternFill>
    </fill>
    <fill>
      <patternFill patternType="solid">
        <fgColor rgb="FFE8F3EC"/>
        <bgColor rgb="FF000000"/>
      </patternFill>
    </fill>
  </fills>
  <borders count="2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0" numFmtId="164" fillId="0" borderId="1" applyFont="0" applyNumberFormat="1" applyFill="0" applyBorder="1" applyAlignment="0"/>
    <xf xfId="0" fontId="0" numFmtId="165" fillId="0" borderId="1" applyFont="0" applyNumberFormat="1" applyFill="0" applyBorder="1" applyAlignment="0"/>
    <xf xfId="0" fontId="2" numFmtId="164" fillId="0" borderId="1" applyFont="1" applyNumberFormat="1" applyFill="0" applyBorder="1" applyAlignment="0"/>
    <xf xfId="0" fontId="2" numFmtId="165" fillId="0" borderId="1" applyFont="1" applyNumberFormat="1" applyFill="0" applyBorder="1" applyAlignment="0"/>
    <xf xfId="0" fontId="0" numFmtId="0" fillId="3" borderId="1" applyFont="0" applyNumberFormat="0" applyFill="1" applyBorder="1" applyAlignment="0"/>
    <xf xfId="0" fontId="0" numFmtId="164" fillId="3" borderId="1" applyFont="0" applyNumberFormat="1" applyFill="1" applyBorder="1" applyAlignment="0"/>
    <xf xfId="0" fontId="0" numFmtId="165" fillId="3" borderId="1" applyFont="0" applyNumberFormat="1" applyFill="1" applyBorder="1" applyAlignment="0"/>
    <xf xfId="0" fontId="3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"/>
  <sheetViews>
    <sheetView tabSelected="1" workbookViewId="0" showGridLines="true" showRowColHeaders="1">
      <pane ySplit="1" activePane="bottomLeft" state="frozen" topLeftCell="A2"/>
      <selection pane="bottomLeft" activeCell="A9" sqref="A9"/>
    </sheetView>
  </sheetViews>
  <sheetFormatPr defaultRowHeight="14.4" outlineLevelRow="0" outlineLevelCol="0"/>
  <cols>
    <col min="1" max="1" width="37.419" bestFit="true" customWidth="true" style="0"/>
    <col min="2" max="2" width="25.851" bestFit="true" customWidth="true" style="0"/>
    <col min="3" max="3" width="10.426" bestFit="true" customWidth="true" style="0"/>
    <col min="4" max="4" width="15.139" bestFit="true" customWidth="true" style="0"/>
    <col min="5" max="5" width="18.71" bestFit="true" customWidth="true" style="0"/>
    <col min="6" max="6" width="17.567" bestFit="true" customWidth="true" style="0"/>
    <col min="7" max="7" width="13.997" bestFit="true" customWidth="true" style="0"/>
    <col min="8" max="8" width="10.426" bestFit="true" customWidth="true" style="0"/>
    <col min="9" max="9" width="17.567" bestFit="true" customWidth="true" style="0"/>
  </cols>
  <sheetData>
    <row r="1" spans="1:9" customHeigh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8" t="s">
        <v>9</v>
      </c>
      <c r="B2" s="8" t="s">
        <v>10</v>
      </c>
      <c r="C2" s="8">
        <v>45</v>
      </c>
      <c r="D2" s="9">
        <v>198.5</v>
      </c>
      <c r="E2" s="9">
        <v>215.30000000000001</v>
      </c>
      <c r="F2" s="9">
        <f>C2*E2</f>
        <v>9688.5</v>
      </c>
      <c r="G2" s="9">
        <f>F2-(C2*D2)</f>
        <v>756</v>
      </c>
      <c r="H2" s="10">
        <f>G2/(C2*D2)</f>
        <v>0.08463476070529</v>
      </c>
      <c r="I2" s="10">
        <f>F2/SUM($F$2:$F$6)</f>
        <v>0.44312365933196</v>
      </c>
    </row>
    <row r="3" spans="1:9">
      <c r="A3" s="2" t="s">
        <v>11</v>
      </c>
      <c r="B3" s="2" t="s">
        <v>12</v>
      </c>
      <c r="C3" s="2">
        <v>60</v>
      </c>
      <c r="D3" s="4">
        <v>52.4</v>
      </c>
      <c r="E3" s="4">
        <v>55.8</v>
      </c>
      <c r="F3" s="4">
        <f>C3*E3</f>
        <v>3348</v>
      </c>
      <c r="G3" s="4">
        <f>F3-(C3*D3)</f>
        <v>204</v>
      </c>
      <c r="H3" s="5">
        <f>G3/(C3*D3)</f>
        <v>0.064885496183206</v>
      </c>
      <c r="I3" s="5">
        <f>F3/SUM($F$2:$F$6)</f>
        <v>0.15312772993171</v>
      </c>
    </row>
    <row r="4" spans="1:9">
      <c r="A4" s="8" t="s">
        <v>13</v>
      </c>
      <c r="B4" s="8" t="s">
        <v>14</v>
      </c>
      <c r="C4" s="8">
        <v>40</v>
      </c>
      <c r="D4" s="9">
        <v>72.099999999999994</v>
      </c>
      <c r="E4" s="9">
        <v>71.5</v>
      </c>
      <c r="F4" s="9">
        <f>C4*E4</f>
        <v>2860</v>
      </c>
      <c r="G4" s="9">
        <f>F4-(C4*D4)</f>
        <v>-24</v>
      </c>
      <c r="H4" s="10">
        <f>G4/(C4*D4)</f>
        <v>-0.0083217753120666</v>
      </c>
      <c r="I4" s="10">
        <f>F4/SUM($F$2:$F$6)</f>
        <v>0.13080803691897</v>
      </c>
    </row>
    <row r="5" spans="1:9">
      <c r="A5" s="2" t="s">
        <v>15</v>
      </c>
      <c r="B5" s="2" t="s">
        <v>16</v>
      </c>
      <c r="C5" s="2">
        <v>15</v>
      </c>
      <c r="D5" s="4">
        <v>165.0</v>
      </c>
      <c r="E5" s="4">
        <v>192.40000000000001</v>
      </c>
      <c r="F5" s="4">
        <f>C5*E5</f>
        <v>2886</v>
      </c>
      <c r="G5" s="4">
        <f>F5-(C5*D5)</f>
        <v>411</v>
      </c>
      <c r="H5" s="5">
        <f>G5/(C5*D5)</f>
        <v>0.16606060606061</v>
      </c>
      <c r="I5" s="5">
        <f>F5/SUM($F$2:$F$6)</f>
        <v>0.13199720089096</v>
      </c>
    </row>
    <row r="6" spans="1:9">
      <c r="A6" s="8" t="s">
        <v>17</v>
      </c>
      <c r="B6" s="8" t="s">
        <v>18</v>
      </c>
      <c r="C6" s="8">
        <v>8</v>
      </c>
      <c r="D6" s="9">
        <v>310.0</v>
      </c>
      <c r="E6" s="9">
        <v>385.19999999999999</v>
      </c>
      <c r="F6" s="9">
        <f>C6*E6</f>
        <v>3081.59999999999991</v>
      </c>
      <c r="G6" s="9">
        <f>F6-(C6*D6)</f>
        <v>601.59999999999991</v>
      </c>
      <c r="H6" s="10">
        <f>G6/(C6*D6)</f>
        <v>0.24258064516129</v>
      </c>
      <c r="I6" s="10">
        <f>F6/SUM($F$2:$F$6)</f>
        <v>0.1409433729264</v>
      </c>
    </row>
    <row r="7" spans="1:9">
      <c r="A7" s="3" t="s">
        <v>19</v>
      </c>
      <c r="B7" s="3"/>
      <c r="C7" s="3"/>
      <c r="D7" s="6"/>
      <c r="E7" s="6"/>
      <c r="F7" s="6">
        <f>SUM(F2:F6)</f>
        <v>21864.099999999998545</v>
      </c>
      <c r="G7" s="6">
        <f>SUM(G2:G6)</f>
        <v>1948.59999999999991</v>
      </c>
      <c r="H7" s="7"/>
      <c r="I7" s="7"/>
    </row>
    <row r="9" spans="1:9">
      <c r="A9" s="11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Portfolio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2026-04-11T13:34:58+00:00</dcterms:created>
  <dcterms:modified xsi:type="dcterms:W3CDTF">2026-04-11T13:34:58+00:00</dcterms:modified>
  <dc:title>Untitled Spreadsheet</dc:title>
  <dc:description/>
  <dc:subject/>
  <cp:keywords/>
  <cp:category/>
</cp:coreProperties>
</file>